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rogramacao Local\EVENTOS 2024\RECIFE\3 - Verão da Guararapes\"/>
    </mc:Choice>
  </mc:AlternateContent>
  <bookViews>
    <workbookView xWindow="0" yWindow="0" windowWidth="23040" windowHeight="9192"/>
  </bookViews>
  <sheets>
    <sheet name="3 - Verão da Guararapes" sheetId="1" r:id="rId1"/>
  </sheets>
  <externalReferences>
    <externalReference r:id="rId2"/>
  </externalReferences>
  <definedNames>
    <definedName name="_xlnm.Print_Area" localSheetId="0">'3 - Verão da Guararapes'!$A$1:$K$37</definedName>
    <definedName name="_xlnm.Database">#REF!</definedName>
    <definedName name="CODTERRITORIO">#REF!</definedName>
    <definedName name="DICNOMEBL_Mun">#REF!</definedName>
    <definedName name="DICNOMEBL_UF">#REF!</definedName>
    <definedName name="Excel_BuiltIn_Database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2" i="1"/>
  <c r="K22" i="1" s="1"/>
  <c r="N22" i="1" s="1"/>
  <c r="M22" i="1" s="1"/>
  <c r="I22" i="1"/>
  <c r="J21" i="1"/>
  <c r="K21" i="1" s="1"/>
  <c r="N21" i="1" s="1"/>
  <c r="M21" i="1" s="1"/>
  <c r="I21" i="1"/>
  <c r="J20" i="1"/>
  <c r="K20" i="1" s="1"/>
  <c r="N20" i="1" s="1"/>
  <c r="M20" i="1" s="1"/>
  <c r="I20" i="1"/>
  <c r="J19" i="1"/>
  <c r="K19" i="1" s="1"/>
  <c r="N19" i="1" s="1"/>
  <c r="M19" i="1" s="1"/>
  <c r="I19" i="1"/>
  <c r="J18" i="1"/>
  <c r="K18" i="1" s="1"/>
  <c r="N18" i="1" s="1"/>
  <c r="M18" i="1" s="1"/>
  <c r="I18" i="1"/>
  <c r="K16" i="1"/>
  <c r="N16" i="1" s="1"/>
  <c r="M16" i="1" s="1"/>
  <c r="K15" i="1"/>
  <c r="N15" i="1" s="1"/>
  <c r="M15" i="1" s="1"/>
  <c r="K14" i="1"/>
  <c r="N14" i="1" s="1"/>
  <c r="M14" i="1" s="1"/>
  <c r="N13" i="1"/>
  <c r="M13" i="1" s="1"/>
  <c r="K13" i="1"/>
  <c r="K12" i="1"/>
  <c r="N12" i="1" s="1"/>
  <c r="M12" i="1" s="1"/>
  <c r="K11" i="1"/>
  <c r="N11" i="1" s="1"/>
  <c r="M11" i="1" s="1"/>
  <c r="K10" i="1"/>
  <c r="K23" i="1" l="1"/>
  <c r="N10" i="1"/>
  <c r="N23" i="1" l="1"/>
  <c r="L23" i="1" s="1"/>
  <c r="M10" i="1"/>
</calcChain>
</file>

<file path=xl/sharedStrings.xml><?xml version="1.0" encoding="utf-8"?>
<sst xmlns="http://schemas.openxmlformats.org/spreadsheetml/2006/main" count="78" uniqueCount="56">
  <si>
    <t>PLANILHA DE CÁLCULOS</t>
  </si>
  <si>
    <t>Emissora</t>
  </si>
  <si>
    <t>TV GUARARAPES</t>
  </si>
  <si>
    <t>Praça:</t>
  </si>
  <si>
    <t>RECIFE</t>
  </si>
  <si>
    <t>Proposta:</t>
  </si>
  <si>
    <t>VERÃO DA GUARARAPES</t>
  </si>
  <si>
    <t>Cliente</t>
  </si>
  <si>
    <t>ENTREGA COMERCIAL | VERÃO DA GUARARAPES - 6, 13, 20 e 27/jan</t>
  </si>
  <si>
    <t>PROGRAMA</t>
  </si>
  <si>
    <t>PERÍODO</t>
  </si>
  <si>
    <t>ESQUEMA COMERCIAL</t>
  </si>
  <si>
    <t>FORMATO</t>
  </si>
  <si>
    <t>Nº DE INSERÇÕES NO PERÍODO</t>
  </si>
  <si>
    <t>CONVERSÃO</t>
  </si>
  <si>
    <t>BASE DE PREÇOS UNITÁRIO</t>
  </si>
  <si>
    <t>R$
UNITÁRIO</t>
  </si>
  <si>
    <t>R$
TOTAL</t>
  </si>
  <si>
    <t>DESCONTO</t>
  </si>
  <si>
    <t>TOTAL NEGOCIADO UNITÁRIO</t>
  </si>
  <si>
    <t>R$
TOTAL NEGOCIADO</t>
  </si>
  <si>
    <t>Rotativo</t>
  </si>
  <si>
    <t>2 a 31/jan</t>
  </si>
  <si>
    <t>Chamadas de Envolvimento</t>
  </si>
  <si>
    <t>5"</t>
  </si>
  <si>
    <t>Assinatura nos programetes de Verão</t>
  </si>
  <si>
    <t>Especial Verão</t>
  </si>
  <si>
    <t>6, 13, 20 e 27/jan</t>
  </si>
  <si>
    <t>Vinheta caracterizada no Programa Especial</t>
  </si>
  <si>
    <t>Simbora</t>
  </si>
  <si>
    <t xml:space="preserve">Break de Conteúdo </t>
  </si>
  <si>
    <t>10"</t>
  </si>
  <si>
    <t>Comercial no Programa Especial</t>
  </si>
  <si>
    <t>30"</t>
  </si>
  <si>
    <t>Merchandising no Programa Especial</t>
  </si>
  <si>
    <t>60"</t>
  </si>
  <si>
    <t>até abril/24</t>
  </si>
  <si>
    <t>Comercial - Mídia de Apoio</t>
  </si>
  <si>
    <t>Digital</t>
  </si>
  <si>
    <t>9/jan a 4/fev</t>
  </si>
  <si>
    <t>Instagram TVG | Assinatura nos posts do Feed</t>
  </si>
  <si>
    <t>logo</t>
  </si>
  <si>
    <t>Instagram Simbora | Assinatura nos posts do Feed</t>
  </si>
  <si>
    <t>Instagram TVG | Assinatura nos Stories</t>
  </si>
  <si>
    <t>Facebook TVG | Assinatura nos posts do Feed</t>
  </si>
  <si>
    <t>14, 21 e 28/jan e 4/fev</t>
  </si>
  <si>
    <t>YouTube TVG | Break de Conteúdo</t>
  </si>
  <si>
    <t>Total</t>
  </si>
  <si>
    <t>TOTAL</t>
  </si>
  <si>
    <t xml:space="preserve"> </t>
  </si>
  <si>
    <t>Observações</t>
  </si>
  <si>
    <r>
      <t>§</t>
    </r>
    <r>
      <rPr>
        <sz val="10"/>
        <color indexed="8"/>
        <rFont val="Rotunda Light"/>
      </rPr>
      <t>Tabela de Preços: setembro/23;</t>
    </r>
  </si>
  <si>
    <r>
      <t>§</t>
    </r>
    <r>
      <rPr>
        <sz val="10"/>
        <color indexed="8"/>
        <rFont val="Rotunda Light"/>
      </rPr>
      <t>DAC (caso haja): 20% do total negociado, faturado a parte;</t>
    </r>
  </si>
  <si>
    <r>
      <t>§</t>
    </r>
    <r>
      <rPr>
        <sz val="10"/>
        <color indexed="8"/>
        <rFont val="Rotunda Light"/>
      </rPr>
      <t>Realização condicionada a comercialização mínima de 3 cotas;</t>
    </r>
  </si>
  <si>
    <r>
      <t>§</t>
    </r>
    <r>
      <rPr>
        <sz val="10"/>
        <color indexed="8"/>
        <rFont val="Rotunda Light"/>
      </rPr>
      <t>As ações promocionais deverão ser previamente aprovadas;</t>
    </r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</si>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</sst>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(&quot;R$ &quot;* #,##0.00_);_(&quot;R$ &quot;* \(#,##0.00\);_(&quot;R$ &quot;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28"/>
      <name val="Arial Narrow"/>
      <family val="2"/>
    </font>
    <font>
      <sz val="10"/>
      <name val="Calibri"/>
      <family val="2"/>
      <scheme val="minor"/>
    </font>
    <font>
      <sz val="16"/>
      <color theme="0"/>
      <name val="Agency FB"/>
      <family val="2"/>
    </font>
    <font>
      <b/>
      <sz val="14"/>
      <color theme="1" tint="4.9989318521683403E-2"/>
      <name val="Bahnschrift Light"/>
      <family val="2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0"/>
      <color rgb="FF002060"/>
      <name val="Rotunda Light"/>
    </font>
    <font>
      <b/>
      <u/>
      <sz val="12"/>
      <color rgb="FFFF0000"/>
      <name val="Calibri"/>
      <family val="2"/>
      <scheme val="minor"/>
    </font>
    <font>
      <sz val="10"/>
      <name val="Wingdings"/>
      <charset val="2"/>
    </font>
    <font>
      <sz val="10"/>
      <color indexed="8"/>
      <name val="Rotunda Light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5" fillId="0" borderId="0" xfId="4" applyFont="1"/>
    <xf numFmtId="164" fontId="6" fillId="2" borderId="1" xfId="1" applyFont="1" applyFill="1" applyBorder="1" applyAlignment="1">
      <alignment vertical="center"/>
    </xf>
    <xf numFmtId="164" fontId="7" fillId="0" borderId="0" xfId="1" applyFont="1" applyBorder="1" applyAlignment="1">
      <alignment vertical="center"/>
    </xf>
    <xf numFmtId="164" fontId="7" fillId="0" borderId="0" xfId="1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/>
    </xf>
    <xf numFmtId="0" fontId="9" fillId="3" borderId="2" xfId="4" applyFont="1" applyFill="1" applyBorder="1" applyAlignment="1">
      <alignment horizontal="left" vertical="center" indent="2"/>
    </xf>
    <xf numFmtId="0" fontId="9" fillId="3" borderId="3" xfId="4" applyFont="1" applyFill="1" applyBorder="1" applyAlignment="1">
      <alignment horizontal="left" vertical="center" indent="2"/>
    </xf>
    <xf numFmtId="0" fontId="9" fillId="3" borderId="3" xfId="4" applyFont="1" applyFill="1" applyBorder="1" applyAlignment="1">
      <alignment horizontal="left" vertical="center" wrapText="1"/>
    </xf>
    <xf numFmtId="0" fontId="10" fillId="3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2" fillId="3" borderId="6" xfId="4" applyFont="1" applyFill="1" applyBorder="1" applyAlignment="1">
      <alignment horizontal="center" vertical="center" wrapText="1"/>
    </xf>
    <xf numFmtId="0" fontId="2" fillId="3" borderId="6" xfId="4" applyFont="1" applyFill="1" applyBorder="1" applyAlignment="1">
      <alignment horizontal="center" vertical="center"/>
    </xf>
    <xf numFmtId="3" fontId="2" fillId="3" borderId="6" xfId="4" applyNumberFormat="1" applyFont="1" applyFill="1" applyBorder="1" applyAlignment="1">
      <alignment horizontal="center" vertical="center" wrapText="1"/>
    </xf>
    <xf numFmtId="3" fontId="2" fillId="3" borderId="6" xfId="4" applyNumberFormat="1" applyFont="1" applyFill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16" fontId="13" fillId="0" borderId="1" xfId="4" quotePrefix="1" applyNumberFormat="1" applyFont="1" applyBorder="1" applyAlignment="1">
      <alignment horizontal="center" vertical="center"/>
    </xf>
    <xf numFmtId="0" fontId="13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center" vertical="center"/>
    </xf>
    <xf numFmtId="165" fontId="13" fillId="0" borderId="1" xfId="4" applyNumberFormat="1" applyFont="1" applyBorder="1" applyAlignment="1">
      <alignment horizontal="center" vertical="center"/>
    </xf>
    <xf numFmtId="166" fontId="13" fillId="4" borderId="1" xfId="2" applyFont="1" applyFill="1" applyBorder="1" applyAlignment="1">
      <alignment horizontal="center" vertical="center"/>
    </xf>
    <xf numFmtId="166" fontId="13" fillId="0" borderId="1" xfId="2" applyFont="1" applyBorder="1" applyAlignment="1">
      <alignment horizontal="center" vertical="center"/>
    </xf>
    <xf numFmtId="10" fontId="13" fillId="5" borderId="1" xfId="3" applyNumberFormat="1" applyFont="1" applyFill="1" applyBorder="1" applyAlignment="1">
      <alignment horizontal="center" vertical="center"/>
    </xf>
    <xf numFmtId="166" fontId="13" fillId="5" borderId="1" xfId="2" applyFont="1" applyFill="1" applyBorder="1" applyAlignment="1">
      <alignment horizontal="center" vertical="center"/>
    </xf>
    <xf numFmtId="0" fontId="5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16" fontId="13" fillId="6" borderId="1" xfId="4" quotePrefix="1" applyNumberFormat="1" applyFont="1" applyFill="1" applyBorder="1" applyAlignment="1">
      <alignment horizontal="center" vertical="center"/>
    </xf>
    <xf numFmtId="0" fontId="10" fillId="6" borderId="1" xfId="4" applyFont="1" applyFill="1" applyBorder="1" applyAlignment="1">
      <alignment horizontal="left" vertical="center" wrapText="1"/>
    </xf>
    <xf numFmtId="0" fontId="10" fillId="6" borderId="1" xfId="4" applyFont="1" applyFill="1" applyBorder="1" applyAlignment="1">
      <alignment horizontal="center" vertical="center"/>
    </xf>
    <xf numFmtId="165" fontId="10" fillId="6" borderId="1" xfId="4" applyNumberFormat="1" applyFont="1" applyFill="1" applyBorder="1" applyAlignment="1">
      <alignment horizontal="center" vertical="center"/>
    </xf>
    <xf numFmtId="166" fontId="10" fillId="6" borderId="1" xfId="2" applyFont="1" applyFill="1" applyBorder="1" applyAlignment="1">
      <alignment horizontal="center" vertical="center"/>
    </xf>
    <xf numFmtId="10" fontId="10" fillId="6" borderId="1" xfId="3" applyNumberFormat="1" applyFont="1" applyFill="1" applyBorder="1" applyAlignment="1">
      <alignment horizontal="center" vertical="center"/>
    </xf>
    <xf numFmtId="3" fontId="16" fillId="3" borderId="8" xfId="4" applyNumberFormat="1" applyFont="1" applyFill="1" applyBorder="1" applyAlignment="1">
      <alignment horizontal="center" vertical="center"/>
    </xf>
    <xf numFmtId="165" fontId="16" fillId="3" borderId="2" xfId="4" applyNumberFormat="1" applyFont="1" applyFill="1" applyBorder="1" applyAlignment="1">
      <alignment vertical="center"/>
    </xf>
    <xf numFmtId="165" fontId="16" fillId="3" borderId="2" xfId="4" applyNumberFormat="1" applyFont="1" applyFill="1" applyBorder="1" applyAlignment="1">
      <alignment horizontal="center" vertical="center"/>
    </xf>
    <xf numFmtId="166" fontId="16" fillId="3" borderId="8" xfId="2" applyFont="1" applyFill="1" applyBorder="1" applyAlignment="1">
      <alignment horizontal="center" vertical="center"/>
    </xf>
    <xf numFmtId="9" fontId="16" fillId="3" borderId="0" xfId="3" applyFont="1" applyFill="1" applyAlignment="1">
      <alignment horizontal="center" vertical="center"/>
    </xf>
    <xf numFmtId="0" fontId="8" fillId="3" borderId="0" xfId="4" applyFont="1" applyFill="1" applyAlignment="1">
      <alignment vertical="center"/>
    </xf>
    <xf numFmtId="166" fontId="17" fillId="7" borderId="9" xfId="2" applyFont="1" applyFill="1" applyBorder="1" applyAlignment="1">
      <alignment horizontal="center" vertical="center"/>
    </xf>
    <xf numFmtId="0" fontId="8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18" fillId="0" borderId="0" xfId="4" applyFont="1" applyAlignment="1">
      <alignment vertical="center" wrapText="1"/>
    </xf>
    <xf numFmtId="3" fontId="18" fillId="0" borderId="0" xfId="4" applyNumberFormat="1" applyFont="1" applyAlignment="1">
      <alignment horizontal="center" vertical="center"/>
    </xf>
    <xf numFmtId="3" fontId="18" fillId="0" borderId="0" xfId="4" applyNumberFormat="1" applyFont="1" applyAlignment="1">
      <alignment vertical="center"/>
    </xf>
    <xf numFmtId="0" fontId="18" fillId="0" borderId="0" xfId="4" applyFont="1" applyAlignment="1">
      <alignment horizontal="center" vertical="center"/>
    </xf>
    <xf numFmtId="4" fontId="18" fillId="0" borderId="0" xfId="4" applyNumberFormat="1" applyFont="1" applyAlignment="1">
      <alignment horizontal="center"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horizontal="left" vertical="center" readingOrder="1"/>
    </xf>
    <xf numFmtId="0" fontId="21" fillId="0" borderId="0" xfId="4" applyFont="1" applyAlignment="1">
      <alignment vertical="center"/>
    </xf>
    <xf numFmtId="0" fontId="21" fillId="0" borderId="0" xfId="4" applyFont="1" applyAlignment="1">
      <alignment horizontal="left" vertical="center"/>
    </xf>
    <xf numFmtId="3" fontId="10" fillId="0" borderId="0" xfId="4" applyNumberFormat="1" applyFont="1" applyAlignment="1">
      <alignment vertical="center"/>
    </xf>
    <xf numFmtId="3" fontId="10" fillId="0" borderId="0" xfId="4" applyNumberFormat="1" applyFont="1" applyAlignment="1">
      <alignment horizontal="center" vertical="center"/>
    </xf>
    <xf numFmtId="4" fontId="15" fillId="0" borderId="0" xfId="4" applyNumberFormat="1" applyFont="1" applyAlignment="1">
      <alignment horizontal="center" vertical="center"/>
    </xf>
    <xf numFmtId="0" fontId="22" fillId="0" borderId="0" xfId="4" applyFont="1" applyAlignment="1">
      <alignment horizontal="left" vertical="center" indent="1" readingOrder="1"/>
    </xf>
    <xf numFmtId="14" fontId="14" fillId="0" borderId="0" xfId="4" applyNumberFormat="1" applyFont="1" applyAlignment="1">
      <alignment vertical="center"/>
    </xf>
    <xf numFmtId="0" fontId="24" fillId="0" borderId="0" xfId="4" applyFont="1" applyAlignment="1">
      <alignment vertical="center"/>
    </xf>
    <xf numFmtId="0" fontId="24" fillId="0" borderId="0" xfId="4" applyFont="1" applyAlignment="1">
      <alignment vertical="center" wrapText="1"/>
    </xf>
    <xf numFmtId="166" fontId="15" fillId="0" borderId="0" xfId="2" applyFont="1" applyAlignment="1">
      <alignment horizontal="center" vertical="center"/>
    </xf>
    <xf numFmtId="10" fontId="15" fillId="0" borderId="0" xfId="3" applyNumberFormat="1" applyFont="1" applyAlignment="1">
      <alignment horizontal="center" vertical="center"/>
    </xf>
    <xf numFmtId="0" fontId="10" fillId="0" borderId="0" xfId="4" applyFont="1" applyAlignment="1">
      <alignment vertical="center" wrapText="1"/>
    </xf>
    <xf numFmtId="43" fontId="19" fillId="0" borderId="0" xfId="4" applyNumberFormat="1" applyFont="1" applyAlignment="1">
      <alignment vertical="center"/>
    </xf>
    <xf numFmtId="0" fontId="5" fillId="0" borderId="0" xfId="4" applyFont="1" applyAlignment="1">
      <alignment wrapText="1"/>
    </xf>
    <xf numFmtId="166" fontId="5" fillId="0" borderId="0" xfId="2" applyFont="1"/>
    <xf numFmtId="9" fontId="5" fillId="0" borderId="0" xfId="3" applyFont="1" applyAlignment="1">
      <alignment horizontal="center"/>
    </xf>
    <xf numFmtId="164" fontId="15" fillId="6" borderId="1" xfId="1" applyFont="1" applyFill="1" applyBorder="1" applyAlignment="1">
      <alignment horizontal="center" vertical="center"/>
    </xf>
    <xf numFmtId="0" fontId="16" fillId="3" borderId="2" xfId="4" applyFont="1" applyFill="1" applyBorder="1" applyAlignment="1">
      <alignment horizontal="center" vertical="center"/>
    </xf>
    <xf numFmtId="0" fontId="16" fillId="3" borderId="3" xfId="4" applyFont="1" applyFill="1" applyBorder="1" applyAlignment="1">
      <alignment horizontal="center" vertical="center"/>
    </xf>
    <xf numFmtId="0" fontId="16" fillId="3" borderId="7" xfId="4" applyFont="1" applyFill="1" applyBorder="1" applyAlignment="1">
      <alignment horizontal="center" vertical="center"/>
    </xf>
    <xf numFmtId="9" fontId="10" fillId="0" borderId="0" xfId="4" applyNumberFormat="1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" fillId="3" borderId="4" xfId="4" applyFont="1" applyFill="1" applyBorder="1" applyAlignment="1">
      <alignment horizontal="center" vertical="center"/>
    </xf>
    <xf numFmtId="0" fontId="2" fillId="3" borderId="5" xfId="4" applyFont="1" applyFill="1" applyBorder="1" applyAlignment="1">
      <alignment horizontal="center" vertical="center"/>
    </xf>
    <xf numFmtId="164" fontId="12" fillId="0" borderId="1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6" fontId="10" fillId="0" borderId="0" xfId="2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15" fillId="0" borderId="0" xfId="0" applyNumberFormat="1" applyFont="1" applyAlignment="1">
      <alignment horizontal="center" vertical="center"/>
    </xf>
    <xf numFmtId="0" fontId="5" fillId="0" borderId="0" xfId="0" applyFont="1"/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2219325</xdr:colOff>
      <xdr:row>2</xdr:row>
      <xdr:rowOff>142875</xdr:rowOff>
    </xdr:from>
    <xdr:to>
      <xdr:col>6</xdr:col>
      <xdr:colOff>19050</xdr:colOff>
      <xdr:row>6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8" t="26666" r="8144" b="25768"/>
        <a:stretch>
          <a:fillRect/>
        </a:stretch>
      </xdr:blipFill>
      <xdr:spPr bwMode="auto">
        <a:xfrm>
          <a:off x="6629400" y="628650"/>
          <a:ext cx="27146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.pereira\Desktop\Jorge\TV%20Guararapes\2024\TV%20Guararapes%20-%20PE\Book%202024\Valora&#231;&#245;es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Geral"/>
      <sheetName val="1 - Construindo Sonhos"/>
      <sheetName val="2 - TV Guararapes nos Bairros"/>
      <sheetName val="3 - Verão da Guararapes"/>
      <sheetName val="4 - Carnaval 2024"/>
      <sheetName val="5 - Aniv. Recife e Olinda"/>
      <sheetName val="6 - Dia das Mães"/>
      <sheetName val="7 - São João"/>
      <sheetName val="8 - Cozinha Arretada de SJ"/>
      <sheetName val="9 - Roteiro do Frio"/>
      <sheetName val="10 - Cine na Praça"/>
      <sheetName val="11 - Rota do São Francisco"/>
      <sheetName val="12 - Super Confeiteiro"/>
      <sheetName val="13 - Mundo da Criança"/>
      <sheetName val="14 - Blackfriday"/>
      <sheetName val="15 - Cozinha Arretada de Natal"/>
      <sheetName val="Tabela Digital"/>
      <sheetName val="NO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 t="str">
            <v>Feed - Post assinado</v>
          </cell>
          <cell r="E7">
            <v>347.31766800000003</v>
          </cell>
          <cell r="L7">
            <v>94.458780000000004</v>
          </cell>
        </row>
        <row r="11">
          <cell r="D11" t="str">
            <v>Story - Post assinado</v>
          </cell>
          <cell r="E11">
            <v>130.2441255</v>
          </cell>
        </row>
        <row r="13">
          <cell r="D13" t="str">
            <v>Feed - Post assinado</v>
          </cell>
        </row>
        <row r="22">
          <cell r="D22" t="str">
            <v>Feed - Post assinado</v>
          </cell>
          <cell r="E22">
            <v>1117.2766149900001</v>
          </cell>
        </row>
        <row r="29">
          <cell r="D29" t="str">
            <v>Vídeo assinado</v>
          </cell>
          <cell r="E29">
            <v>133.24137525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zoomScale="80" zoomScaleNormal="80" workbookViewId="0"/>
  </sheetViews>
  <sheetFormatPr defaultColWidth="9.109375" defaultRowHeight="13.8"/>
  <cols>
    <col min="1" max="1" width="3.6640625" style="1" customWidth="1"/>
    <col min="2" max="3" width="18.6640625" style="1" customWidth="1"/>
    <col min="4" max="4" width="25" style="1" customWidth="1"/>
    <col min="5" max="5" width="55" style="61" bestFit="1" customWidth="1"/>
    <col min="6" max="8" width="18.6640625" style="1" customWidth="1"/>
    <col min="9" max="9" width="26.44140625" style="1" bestFit="1" customWidth="1"/>
    <col min="10" max="10" width="18.6640625" style="1" customWidth="1"/>
    <col min="11" max="11" width="19.6640625" style="1" bestFit="1" customWidth="1"/>
    <col min="12" max="13" width="18.6640625" style="1" customWidth="1"/>
    <col min="14" max="14" width="24.88671875" style="1" bestFit="1" customWidth="1"/>
    <col min="15" max="16384" width="9.109375" style="1"/>
  </cols>
  <sheetData>
    <row r="1" spans="2:14" ht="18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</row>
    <row r="2" spans="2:14" ht="20.100000000000001" customHeight="1"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2:14" ht="20.100000000000001" customHeight="1">
      <c r="B3" s="2" t="s">
        <v>1</v>
      </c>
      <c r="C3" s="3" t="s">
        <v>2</v>
      </c>
      <c r="E3" s="1"/>
    </row>
    <row r="4" spans="2:14" ht="20.100000000000001" customHeight="1">
      <c r="B4" s="2" t="s">
        <v>3</v>
      </c>
      <c r="C4" s="3" t="s">
        <v>4</v>
      </c>
      <c r="E4" s="1"/>
    </row>
    <row r="5" spans="2:14" ht="20.100000000000001" customHeight="1">
      <c r="B5" s="2" t="s">
        <v>5</v>
      </c>
      <c r="C5" s="3" t="s">
        <v>6</v>
      </c>
      <c r="E5" s="1"/>
    </row>
    <row r="6" spans="2:14" ht="20.100000000000001" customHeight="1">
      <c r="B6" s="2" t="s">
        <v>7</v>
      </c>
      <c r="C6" s="4"/>
      <c r="D6" s="5"/>
      <c r="E6" s="1"/>
    </row>
    <row r="7" spans="2:14" ht="20.100000000000001" customHeight="1">
      <c r="E7" s="1"/>
    </row>
    <row r="8" spans="2:14" s="10" customFormat="1" ht="39.9" customHeight="1">
      <c r="B8" s="6" t="s">
        <v>8</v>
      </c>
      <c r="C8" s="7"/>
      <c r="D8" s="7"/>
      <c r="E8" s="8"/>
      <c r="F8" s="7"/>
      <c r="G8" s="7"/>
      <c r="H8" s="7"/>
      <c r="I8" s="7"/>
      <c r="J8" s="7"/>
      <c r="K8" s="7"/>
      <c r="L8" s="7"/>
      <c r="M8" s="7"/>
      <c r="N8" s="9"/>
    </row>
    <row r="9" spans="2:14" s="15" customFormat="1" ht="32.25" customHeight="1">
      <c r="B9" s="71" t="s">
        <v>9</v>
      </c>
      <c r="C9" s="72"/>
      <c r="D9" s="11" t="s">
        <v>10</v>
      </c>
      <c r="E9" s="11" t="s">
        <v>11</v>
      </c>
      <c r="F9" s="12" t="s">
        <v>12</v>
      </c>
      <c r="G9" s="13" t="s">
        <v>13</v>
      </c>
      <c r="H9" s="14" t="s">
        <v>14</v>
      </c>
      <c r="I9" s="11" t="s">
        <v>15</v>
      </c>
      <c r="J9" s="11" t="s">
        <v>16</v>
      </c>
      <c r="K9" s="11" t="s">
        <v>17</v>
      </c>
      <c r="L9" s="11" t="s">
        <v>18</v>
      </c>
      <c r="M9" s="11" t="s">
        <v>19</v>
      </c>
      <c r="N9" s="11" t="s">
        <v>20</v>
      </c>
    </row>
    <row r="10" spans="2:14" s="24" customFormat="1" ht="27.9" customHeight="1">
      <c r="B10" s="73" t="s">
        <v>21</v>
      </c>
      <c r="C10" s="73"/>
      <c r="D10" s="16" t="s">
        <v>22</v>
      </c>
      <c r="E10" s="17" t="s">
        <v>23</v>
      </c>
      <c r="F10" s="18" t="s">
        <v>24</v>
      </c>
      <c r="G10" s="18">
        <v>32</v>
      </c>
      <c r="H10" s="19">
        <v>0.25</v>
      </c>
      <c r="I10" s="18" t="s">
        <v>21</v>
      </c>
      <c r="J10" s="20">
        <v>7266.06</v>
      </c>
      <c r="K10" s="21">
        <f t="shared" ref="K10:K22" si="0">G10*H10*J10</f>
        <v>58128.480000000003</v>
      </c>
      <c r="L10" s="22">
        <v>0.85</v>
      </c>
      <c r="M10" s="23">
        <f>N10/G10</f>
        <v>272.47725000000014</v>
      </c>
      <c r="N10" s="21">
        <f t="shared" ref="N10:N22" si="1">K10-K10*L10</f>
        <v>8719.2720000000045</v>
      </c>
    </row>
    <row r="11" spans="2:14" s="24" customFormat="1" ht="27.9" customHeight="1">
      <c r="B11" s="73" t="s">
        <v>21</v>
      </c>
      <c r="C11" s="73"/>
      <c r="D11" s="16" t="s">
        <v>22</v>
      </c>
      <c r="E11" s="17" t="s">
        <v>25</v>
      </c>
      <c r="F11" s="18" t="s">
        <v>24</v>
      </c>
      <c r="G11" s="18">
        <v>30</v>
      </c>
      <c r="H11" s="19">
        <v>0.25</v>
      </c>
      <c r="I11" s="18" t="s">
        <v>21</v>
      </c>
      <c r="J11" s="20">
        <v>7266.06</v>
      </c>
      <c r="K11" s="21">
        <f>G11*H11*J11</f>
        <v>54495.450000000004</v>
      </c>
      <c r="L11" s="22">
        <v>0.85</v>
      </c>
      <c r="M11" s="23">
        <f>N11/G11</f>
        <v>272.47725000000014</v>
      </c>
      <c r="N11" s="21">
        <f>K11-K11*L11</f>
        <v>8174.3175000000047</v>
      </c>
    </row>
    <row r="12" spans="2:14" s="24" customFormat="1" ht="27.9" customHeight="1">
      <c r="B12" s="73" t="s">
        <v>26</v>
      </c>
      <c r="C12" s="73"/>
      <c r="D12" s="16" t="s">
        <v>27</v>
      </c>
      <c r="E12" s="17" t="s">
        <v>28</v>
      </c>
      <c r="F12" s="18" t="s">
        <v>24</v>
      </c>
      <c r="G12" s="18">
        <v>8</v>
      </c>
      <c r="H12" s="19">
        <v>0.375</v>
      </c>
      <c r="I12" s="18" t="s">
        <v>29</v>
      </c>
      <c r="J12" s="21">
        <v>8588</v>
      </c>
      <c r="K12" s="21">
        <f t="shared" si="0"/>
        <v>25764</v>
      </c>
      <c r="L12" s="22">
        <v>0.85</v>
      </c>
      <c r="M12" s="23">
        <f t="shared" ref="M12:M22" si="2">N12/G12</f>
        <v>483.07500000000027</v>
      </c>
      <c r="N12" s="21">
        <f t="shared" si="1"/>
        <v>3864.6000000000022</v>
      </c>
    </row>
    <row r="13" spans="2:14" s="24" customFormat="1" ht="27.9" customHeight="1">
      <c r="B13" s="73"/>
      <c r="C13" s="73"/>
      <c r="D13" s="16" t="s">
        <v>27</v>
      </c>
      <c r="E13" s="17" t="s">
        <v>30</v>
      </c>
      <c r="F13" s="18" t="s">
        <v>31</v>
      </c>
      <c r="G13" s="18">
        <v>4</v>
      </c>
      <c r="H13" s="19">
        <v>0.4</v>
      </c>
      <c r="I13" s="18" t="s">
        <v>29</v>
      </c>
      <c r="J13" s="21">
        <v>8588</v>
      </c>
      <c r="K13" s="21">
        <f t="shared" si="0"/>
        <v>13740.800000000001</v>
      </c>
      <c r="L13" s="22">
        <v>0.85</v>
      </c>
      <c r="M13" s="23">
        <f t="shared" si="2"/>
        <v>515.2800000000002</v>
      </c>
      <c r="N13" s="21">
        <f t="shared" si="1"/>
        <v>2061.1200000000008</v>
      </c>
    </row>
    <row r="14" spans="2:14" s="24" customFormat="1" ht="27.9" customHeight="1">
      <c r="B14" s="73"/>
      <c r="C14" s="73"/>
      <c r="D14" s="16" t="s">
        <v>27</v>
      </c>
      <c r="E14" s="17" t="s">
        <v>32</v>
      </c>
      <c r="F14" s="18" t="s">
        <v>33</v>
      </c>
      <c r="G14" s="18">
        <v>4</v>
      </c>
      <c r="H14" s="19">
        <v>1</v>
      </c>
      <c r="I14" s="18" t="s">
        <v>29</v>
      </c>
      <c r="J14" s="21">
        <v>8588</v>
      </c>
      <c r="K14" s="21">
        <f t="shared" si="0"/>
        <v>34352</v>
      </c>
      <c r="L14" s="22">
        <v>0.85</v>
      </c>
      <c r="M14" s="23">
        <f t="shared" si="2"/>
        <v>1288.1999999999998</v>
      </c>
      <c r="N14" s="21">
        <f t="shared" si="1"/>
        <v>5152.7999999999993</v>
      </c>
    </row>
    <row r="15" spans="2:14" s="24" customFormat="1" ht="27.9" customHeight="1">
      <c r="B15" s="73"/>
      <c r="C15" s="73"/>
      <c r="D15" s="16" t="s">
        <v>27</v>
      </c>
      <c r="E15" s="17" t="s">
        <v>34</v>
      </c>
      <c r="F15" s="18" t="s">
        <v>35</v>
      </c>
      <c r="G15" s="18">
        <v>4</v>
      </c>
      <c r="H15" s="19">
        <v>4</v>
      </c>
      <c r="I15" s="18" t="s">
        <v>29</v>
      </c>
      <c r="J15" s="21">
        <v>8588</v>
      </c>
      <c r="K15" s="21">
        <f t="shared" si="0"/>
        <v>137408</v>
      </c>
      <c r="L15" s="22">
        <v>0.85</v>
      </c>
      <c r="M15" s="23">
        <f t="shared" si="2"/>
        <v>5152.7999999999993</v>
      </c>
      <c r="N15" s="21">
        <f t="shared" si="1"/>
        <v>20611.199999999997</v>
      </c>
    </row>
    <row r="16" spans="2:14" s="24" customFormat="1" ht="27.9" customHeight="1">
      <c r="B16" s="73" t="s">
        <v>21</v>
      </c>
      <c r="C16" s="73"/>
      <c r="D16" s="16" t="s">
        <v>36</v>
      </c>
      <c r="E16" s="17" t="s">
        <v>37</v>
      </c>
      <c r="F16" s="18" t="s">
        <v>33</v>
      </c>
      <c r="G16" s="18">
        <v>30</v>
      </c>
      <c r="H16" s="19">
        <v>1</v>
      </c>
      <c r="I16" s="18" t="s">
        <v>21</v>
      </c>
      <c r="J16" s="20">
        <v>7266.06</v>
      </c>
      <c r="K16" s="21">
        <f t="shared" si="0"/>
        <v>217981.80000000002</v>
      </c>
      <c r="L16" s="22">
        <v>0.85</v>
      </c>
      <c r="M16" s="23">
        <f t="shared" si="2"/>
        <v>1089.9090000000006</v>
      </c>
      <c r="N16" s="21">
        <f t="shared" si="1"/>
        <v>32697.270000000019</v>
      </c>
    </row>
    <row r="17" spans="1:14" s="24" customFormat="1" ht="15" customHeight="1">
      <c r="B17" s="25"/>
      <c r="C17" s="25"/>
    </row>
    <row r="18" spans="1:14" s="24" customFormat="1" ht="27.9" customHeight="1">
      <c r="B18" s="64" t="s">
        <v>38</v>
      </c>
      <c r="C18" s="64"/>
      <c r="D18" s="26" t="s">
        <v>39</v>
      </c>
      <c r="E18" s="27" t="s">
        <v>40</v>
      </c>
      <c r="F18" s="28" t="s">
        <v>41</v>
      </c>
      <c r="G18" s="28">
        <v>12</v>
      </c>
      <c r="H18" s="29">
        <v>1</v>
      </c>
      <c r="I18" s="28" t="str">
        <f>'[1]Tabela Digital'!D7</f>
        <v>Feed - Post assinado</v>
      </c>
      <c r="J18" s="30">
        <f>'[1]Tabela Digital'!E7</f>
        <v>347.31766800000003</v>
      </c>
      <c r="K18" s="30">
        <f t="shared" si="0"/>
        <v>4167.8120159999999</v>
      </c>
      <c r="L18" s="31">
        <v>0.85</v>
      </c>
      <c r="M18" s="30">
        <f t="shared" si="2"/>
        <v>52.097650200000011</v>
      </c>
      <c r="N18" s="30">
        <f t="shared" si="1"/>
        <v>625.17180240000016</v>
      </c>
    </row>
    <row r="19" spans="1:14" s="24" customFormat="1" ht="27.9" customHeight="1">
      <c r="B19" s="64"/>
      <c r="C19" s="64"/>
      <c r="D19" s="26" t="s">
        <v>39</v>
      </c>
      <c r="E19" s="27" t="s">
        <v>42</v>
      </c>
      <c r="F19" s="28" t="s">
        <v>41</v>
      </c>
      <c r="G19" s="28">
        <v>12</v>
      </c>
      <c r="H19" s="29">
        <v>1</v>
      </c>
      <c r="I19" s="28" t="str">
        <f>'[1]Tabela Digital'!D13</f>
        <v>Feed - Post assinado</v>
      </c>
      <c r="J19" s="30">
        <f>'[1]Tabela Digital'!L7</f>
        <v>94.458780000000004</v>
      </c>
      <c r="K19" s="30">
        <f t="shared" si="0"/>
        <v>1133.5053600000001</v>
      </c>
      <c r="L19" s="31">
        <v>0.85</v>
      </c>
      <c r="M19" s="30">
        <f>N19/G19</f>
        <v>14.168816999999999</v>
      </c>
      <c r="N19" s="30">
        <f>K19-K19*L19</f>
        <v>170.02580399999999</v>
      </c>
    </row>
    <row r="20" spans="1:14" s="24" customFormat="1" ht="27.9" customHeight="1">
      <c r="B20" s="64"/>
      <c r="C20" s="64"/>
      <c r="D20" s="26" t="s">
        <v>39</v>
      </c>
      <c r="E20" s="27" t="s">
        <v>43</v>
      </c>
      <c r="F20" s="28" t="s">
        <v>41</v>
      </c>
      <c r="G20" s="28">
        <v>12</v>
      </c>
      <c r="H20" s="29">
        <v>1</v>
      </c>
      <c r="I20" s="28" t="str">
        <f>'[1]Tabela Digital'!D11</f>
        <v>Story - Post assinado</v>
      </c>
      <c r="J20" s="30">
        <f>'[1]Tabela Digital'!E11</f>
        <v>130.2441255</v>
      </c>
      <c r="K20" s="30">
        <f>G20*H20*J20</f>
        <v>1562.9295059999999</v>
      </c>
      <c r="L20" s="31">
        <v>0.85</v>
      </c>
      <c r="M20" s="30">
        <f t="shared" si="2"/>
        <v>19.536618825000005</v>
      </c>
      <c r="N20" s="30">
        <f t="shared" si="1"/>
        <v>234.43942590000006</v>
      </c>
    </row>
    <row r="21" spans="1:14" s="24" customFormat="1" ht="27.9" customHeight="1">
      <c r="B21" s="64"/>
      <c r="C21" s="64"/>
      <c r="D21" s="26" t="s">
        <v>39</v>
      </c>
      <c r="E21" s="27" t="s">
        <v>44</v>
      </c>
      <c r="F21" s="28" t="s">
        <v>41</v>
      </c>
      <c r="G21" s="28">
        <v>12</v>
      </c>
      <c r="H21" s="29">
        <v>1</v>
      </c>
      <c r="I21" s="28" t="str">
        <f>'[1]Tabela Digital'!D22</f>
        <v>Feed - Post assinado</v>
      </c>
      <c r="J21" s="30">
        <f>'[1]Tabela Digital'!E22</f>
        <v>1117.2766149900001</v>
      </c>
      <c r="K21" s="30">
        <f t="shared" si="0"/>
        <v>13407.319379880002</v>
      </c>
      <c r="L21" s="31">
        <v>0.85</v>
      </c>
      <c r="M21" s="30">
        <f>N21/G21</f>
        <v>167.59149224850003</v>
      </c>
      <c r="N21" s="30">
        <f>K21-K21*L21</f>
        <v>2011.0979069820005</v>
      </c>
    </row>
    <row r="22" spans="1:14" s="24" customFormat="1" ht="27.9" customHeight="1">
      <c r="B22" s="64"/>
      <c r="C22" s="64"/>
      <c r="D22" s="26" t="s">
        <v>45</v>
      </c>
      <c r="E22" s="27" t="s">
        <v>46</v>
      </c>
      <c r="F22" s="28" t="s">
        <v>31</v>
      </c>
      <c r="G22" s="28">
        <v>4</v>
      </c>
      <c r="H22" s="29">
        <v>1</v>
      </c>
      <c r="I22" s="28" t="str">
        <f>'[1]Tabela Digital'!D29</f>
        <v>Vídeo assinado</v>
      </c>
      <c r="J22" s="30">
        <f>'[1]Tabela Digital'!E29</f>
        <v>133.24137525</v>
      </c>
      <c r="K22" s="30">
        <f t="shared" si="0"/>
        <v>532.96550100000002</v>
      </c>
      <c r="L22" s="31">
        <v>0.85</v>
      </c>
      <c r="M22" s="30">
        <f t="shared" si="2"/>
        <v>19.986206287500011</v>
      </c>
      <c r="N22" s="30">
        <f t="shared" si="1"/>
        <v>79.944825150000042</v>
      </c>
    </row>
    <row r="23" spans="1:14" s="39" customFormat="1" ht="27.75" customHeight="1" thickBot="1">
      <c r="B23" s="65" t="s">
        <v>47</v>
      </c>
      <c r="C23" s="66"/>
      <c r="D23" s="66"/>
      <c r="E23" s="66"/>
      <c r="F23" s="67"/>
      <c r="G23" s="32">
        <f>SUM(G10:G22)</f>
        <v>164</v>
      </c>
      <c r="H23" s="33"/>
      <c r="I23" s="34"/>
      <c r="J23" s="32" t="s">
        <v>48</v>
      </c>
      <c r="K23" s="35">
        <f>SUM(K10:K22)</f>
        <v>562675.06176288007</v>
      </c>
      <c r="L23" s="36">
        <f>N23/K23-1</f>
        <v>-0.85</v>
      </c>
      <c r="M23" s="37"/>
      <c r="N23" s="38">
        <f>SUM(N10:N22)</f>
        <v>84401.259264432025</v>
      </c>
    </row>
    <row r="24" spans="1:14" s="46" customFormat="1" ht="25.5" customHeight="1" thickTop="1">
      <c r="B24" s="40"/>
      <c r="C24" s="40"/>
      <c r="D24" s="40"/>
      <c r="E24" s="41"/>
      <c r="F24" s="40"/>
      <c r="G24" s="42" t="s">
        <v>49</v>
      </c>
      <c r="H24" s="43"/>
      <c r="I24" s="42"/>
      <c r="J24" s="44"/>
      <c r="K24" s="45"/>
    </row>
    <row r="25" spans="1:14" s="10" customFormat="1" ht="17.100000000000001" customHeight="1">
      <c r="B25" s="47" t="s">
        <v>50</v>
      </c>
      <c r="C25" s="48"/>
      <c r="D25" s="48"/>
      <c r="E25" s="48"/>
      <c r="F25" s="49"/>
      <c r="G25" s="50"/>
      <c r="H25" s="50"/>
      <c r="I25" s="51"/>
      <c r="K25" s="52"/>
    </row>
    <row r="26" spans="1:14" s="10" customFormat="1" ht="17.100000000000001" customHeight="1">
      <c r="B26" s="53" t="s">
        <v>51</v>
      </c>
      <c r="C26" s="54"/>
      <c r="D26" s="55"/>
      <c r="E26" s="56"/>
      <c r="F26" s="55"/>
      <c r="G26" s="55"/>
      <c r="H26" s="50"/>
      <c r="I26" s="51"/>
      <c r="K26" s="57"/>
    </row>
    <row r="27" spans="1:14" s="10" customFormat="1" ht="17.100000000000001" customHeight="1">
      <c r="B27" s="53" t="s">
        <v>52</v>
      </c>
      <c r="C27" s="54"/>
      <c r="D27" s="55"/>
      <c r="E27" s="56"/>
      <c r="F27" s="55"/>
      <c r="G27" s="55"/>
      <c r="H27" s="50"/>
      <c r="I27" s="51"/>
      <c r="K27" s="58"/>
    </row>
    <row r="28" spans="1:14" s="10" customFormat="1" ht="17.100000000000001" customHeight="1">
      <c r="B28" s="53" t="s">
        <v>53</v>
      </c>
      <c r="E28" s="59"/>
    </row>
    <row r="29" spans="1:14" s="46" customFormat="1" ht="17.100000000000001" customHeight="1">
      <c r="B29" s="53" t="s">
        <v>54</v>
      </c>
      <c r="C29" s="54"/>
      <c r="D29" s="55"/>
      <c r="E29" s="56"/>
      <c r="F29" s="55"/>
      <c r="G29" s="55"/>
      <c r="H29" s="50"/>
      <c r="I29" s="51"/>
      <c r="J29" s="10"/>
      <c r="K29" s="52"/>
      <c r="N29" s="60"/>
    </row>
    <row r="30" spans="1:14" s="10" customFormat="1" ht="17.100000000000001" customHeight="1">
      <c r="B30" s="40"/>
      <c r="E30" s="59"/>
      <c r="G30" s="50"/>
      <c r="H30" s="50"/>
      <c r="I30" s="50"/>
      <c r="K30" s="52"/>
    </row>
    <row r="31" spans="1:14" s="74" customFormat="1" ht="15.6">
      <c r="A31" s="74" t="s">
        <v>55</v>
      </c>
      <c r="F31" s="75"/>
      <c r="G31" s="76"/>
      <c r="H31" s="76"/>
      <c r="J31" s="77"/>
      <c r="K31" s="78"/>
      <c r="L31" s="78"/>
    </row>
    <row r="32" spans="1:14" s="10" customFormat="1" ht="17.100000000000001" customHeight="1">
      <c r="B32" s="40"/>
      <c r="E32" s="59"/>
      <c r="G32" s="50"/>
      <c r="H32" s="50"/>
      <c r="I32" s="50"/>
      <c r="K32" s="52"/>
    </row>
    <row r="33" spans="2:11" s="10" customFormat="1" ht="17.100000000000001" customHeight="1">
      <c r="B33" s="1"/>
      <c r="C33" s="1"/>
      <c r="D33" s="1"/>
      <c r="E33" s="61"/>
      <c r="F33" s="1"/>
      <c r="G33" s="1"/>
      <c r="H33" s="1"/>
      <c r="I33" s="68"/>
      <c r="J33" s="69"/>
      <c r="K33" s="1"/>
    </row>
    <row r="34" spans="2:11" s="10" customFormat="1" ht="15" customHeight="1">
      <c r="B34" s="1"/>
      <c r="C34" s="1"/>
      <c r="D34" s="1"/>
      <c r="E34" s="61"/>
      <c r="F34" s="1"/>
      <c r="G34" s="1"/>
      <c r="H34" s="1"/>
      <c r="I34" s="62"/>
      <c r="J34" s="62"/>
      <c r="K34" s="1"/>
    </row>
    <row r="35" spans="2:11" s="10" customFormat="1" ht="15.6">
      <c r="B35" s="1"/>
      <c r="C35" s="1"/>
      <c r="D35" s="1"/>
      <c r="E35" s="61"/>
      <c r="F35" s="1"/>
      <c r="G35" s="1"/>
      <c r="H35" s="1"/>
      <c r="I35" s="62"/>
      <c r="J35" s="62"/>
      <c r="K35" s="1"/>
    </row>
    <row r="36" spans="2:11">
      <c r="I36" s="62"/>
      <c r="J36" s="62"/>
    </row>
    <row r="37" spans="2:11">
      <c r="I37" s="63"/>
    </row>
  </sheetData>
  <mergeCells count="9">
    <mergeCell ref="B18:C22"/>
    <mergeCell ref="B23:F23"/>
    <mergeCell ref="I33:J33"/>
    <mergeCell ref="B1:K2"/>
    <mergeCell ref="B9:C9"/>
    <mergeCell ref="B10:C10"/>
    <mergeCell ref="B11:C11"/>
    <mergeCell ref="B12:C15"/>
    <mergeCell ref="B16:C16"/>
  </mergeCells>
  <pageMargins left="0.51181102362204722" right="0.51181102362204722" top="0.78740157480314965" bottom="0.78740157480314965" header="0.31496062992125984" footer="0.31496062992125984"/>
  <pageSetup paperSize="9" scale="45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3 - Verão da Guararapes</vt:lpstr>
      <vt:lpstr>'3 - Verão da Guararapes'!Area_de_impressao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pereira</dc:creator>
  <cp:lastModifiedBy>Joyce Luque Bastos Berthaud</cp:lastModifiedBy>
  <dcterms:created xsi:type="dcterms:W3CDTF">2023-11-07T18:16:05Z</dcterms:created>
  <dcterms:modified xsi:type="dcterms:W3CDTF">2023-11-09T17:45:15Z</dcterms:modified>
</cp:coreProperties>
</file>